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era Dingo\Documents\MEGAsync\Pranvera\E DREJTA PER INFORMIM\2023\Regjistri i Realizimeve te Prokurimeve Publike viti 2023\"/>
    </mc:Choice>
  </mc:AlternateContent>
  <bookViews>
    <workbookView xWindow="0" yWindow="0" windowWidth="28770" windowHeight="11565"/>
  </bookViews>
  <sheets>
    <sheet name="Realizuar 602  " sheetId="1" r:id="rId1"/>
    <sheet name="Realizuar 231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8" i="1"/>
  <c r="E15" i="1"/>
  <c r="E14" i="1"/>
  <c r="E12" i="1"/>
  <c r="E10" i="1"/>
  <c r="E8" i="1"/>
  <c r="E7" i="1"/>
  <c r="E6" i="1"/>
  <c r="E6" i="2"/>
  <c r="E5" i="2"/>
  <c r="E7" i="2" l="1"/>
  <c r="E13" i="1"/>
  <c r="E19" i="1"/>
  <c r="E16" i="1"/>
  <c r="E9" i="1"/>
  <c r="E5" i="1"/>
  <c r="E21" i="1" l="1"/>
  <c r="C5" i="2"/>
  <c r="C19" i="1"/>
  <c r="C9" i="1"/>
  <c r="C5" i="1"/>
  <c r="D6" i="2" l="1"/>
  <c r="C7" i="2"/>
  <c r="D20" i="1"/>
  <c r="D19" i="1" s="1"/>
  <c r="D18" i="1"/>
  <c r="D17" i="1"/>
  <c r="C16" i="1"/>
  <c r="D15" i="1"/>
  <c r="D14" i="1"/>
  <c r="C13" i="1"/>
  <c r="D12" i="1"/>
  <c r="D11" i="1"/>
  <c r="D10" i="1"/>
  <c r="D8" i="1"/>
  <c r="D7" i="1"/>
  <c r="D6" i="1"/>
  <c r="D5" i="2" l="1"/>
  <c r="D7" i="2" s="1"/>
  <c r="D16" i="1"/>
  <c r="C21" i="1"/>
  <c r="D5" i="1"/>
  <c r="D9" i="1"/>
  <c r="D13" i="1"/>
  <c r="D21" i="1" l="1"/>
</calcChain>
</file>

<file path=xl/sharedStrings.xml><?xml version="1.0" encoding="utf-8"?>
<sst xmlns="http://schemas.openxmlformats.org/spreadsheetml/2006/main" count="93" uniqueCount="43">
  <si>
    <t xml:space="preserve">                                           Autoriteti  Kontraktor: AGJENCIA  E SIGURIMIT TE CILESISE NE ARSIMIN E LARTE</t>
  </si>
  <si>
    <t>Detajimi 602 Prokurime / Te Ardhurat e ASCAL</t>
  </si>
  <si>
    <t xml:space="preserve">në mijë lekë </t>
  </si>
  <si>
    <t>Objekti I Prokurimit</t>
  </si>
  <si>
    <t>Fondi limit (Pa TVSH)</t>
  </si>
  <si>
    <t>Fondi limit (Me TVSH)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</si>
  <si>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</si>
  <si>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</si>
  <si>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</si>
  <si>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</si>
  <si>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</si>
  <si>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Te ardhura</t>
  </si>
  <si>
    <t>Blerje e vogel</t>
  </si>
  <si>
    <t>Dhjetor</t>
  </si>
  <si>
    <t>Materiale pastrimi, ngrohje, ndricim</t>
  </si>
  <si>
    <t>Materiale për funksionimin e pajisjeve të zyrës</t>
  </si>
  <si>
    <t>Shërbime nga të tretë</t>
  </si>
  <si>
    <t>Shërbime e e-mail,interneti</t>
  </si>
  <si>
    <t>Kontrate/Blerje vogel</t>
  </si>
  <si>
    <t>Shërbime të pastrimit dhe gjelberimit</t>
  </si>
  <si>
    <t>Shpenzime të printimit, publikimi, botime</t>
  </si>
  <si>
    <t>Shpenzime udhëtimi</t>
  </si>
  <si>
    <t>Shpenzim udhëtim i brendshem</t>
  </si>
  <si>
    <t xml:space="preserve">Shpenzim udhëtim i jashtëm </t>
  </si>
  <si>
    <t>Shpenzime për mirëmbajtje të zakonshme</t>
  </si>
  <si>
    <t>Shpenzime për mirëmbajtjen e objekteve ndërtimore</t>
  </si>
  <si>
    <t>Shpenzime për mirëmbajtjen e pajisjeve të zyrave</t>
  </si>
  <si>
    <t>Shpenzime të tjera operative</t>
  </si>
  <si>
    <t>Shpenzime të tjera materiale e shërbime operative</t>
  </si>
  <si>
    <t>Totali</t>
  </si>
  <si>
    <t xml:space="preserve">                             </t>
  </si>
  <si>
    <t xml:space="preserve">Njesia e Prokurimit </t>
  </si>
  <si>
    <t>Drejtori</t>
  </si>
  <si>
    <t>Pranvera Dingo</t>
  </si>
  <si>
    <t>Xhiliola Bixheku</t>
  </si>
  <si>
    <t>Jonida Xhaferi</t>
  </si>
  <si>
    <t>Muhamed Prezja</t>
  </si>
  <si>
    <t>Detajimi 231 Prokurime / Te Ardhurat e ASCAL</t>
  </si>
  <si>
    <t>Blerje pajisjesh zyrash</t>
  </si>
  <si>
    <t>Blerje orendi zyre</t>
  </si>
  <si>
    <t>Realizuar</t>
  </si>
  <si>
    <t>Aleksandra Xhamo</t>
  </si>
  <si>
    <t xml:space="preserve">                              REGJISTRI I REALIZIMIT TE PROKURIMEVE PUBLIKE PER VITIN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</si>
</sst>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5" xfId="0" applyFont="1" applyBorder="1"/>
    <xf numFmtId="0" fontId="7" fillId="0" borderId="6" xfId="0" applyFont="1" applyBorder="1"/>
    <xf numFmtId="3" fontId="7" fillId="0" borderId="7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10" fillId="0" borderId="11" xfId="0" applyFont="1" applyBorder="1"/>
    <xf numFmtId="3" fontId="6" fillId="0" borderId="12" xfId="0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3" fontId="7" fillId="0" borderId="12" xfId="0" applyNumberFormat="1" applyFont="1" applyBorder="1"/>
    <xf numFmtId="0" fontId="10" fillId="0" borderId="11" xfId="0" applyFont="1" applyBorder="1" applyAlignment="1">
      <alignment vertical="center"/>
    </xf>
    <xf numFmtId="0" fontId="6" fillId="0" borderId="14" xfId="0" applyFont="1" applyBorder="1"/>
    <xf numFmtId="0" fontId="11" fillId="0" borderId="15" xfId="0" applyFont="1" applyBorder="1"/>
    <xf numFmtId="3" fontId="7" fillId="0" borderId="16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10" fillId="0" borderId="15" xfId="0" applyFont="1" applyBorder="1"/>
    <xf numFmtId="3" fontId="6" fillId="0" borderId="16" xfId="0" applyNumberFormat="1" applyFont="1" applyBorder="1" applyAlignment="1">
      <alignment vertical="center"/>
    </xf>
    <xf numFmtId="0" fontId="12" fillId="2" borderId="1" xfId="0" applyFont="1" applyFill="1" applyBorder="1"/>
    <xf numFmtId="0" fontId="12" fillId="2" borderId="2" xfId="0" applyFont="1" applyFill="1" applyBorder="1"/>
    <xf numFmtId="3" fontId="12" fillId="2" borderId="3" xfId="0" applyNumberFormat="1" applyFont="1" applyFill="1" applyBorder="1"/>
    <xf numFmtId="3" fontId="12" fillId="2" borderId="4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3" fontId="2" fillId="0" borderId="0" xfId="0" applyNumberFormat="1" applyFont="1"/>
    <xf numFmtId="0" fontId="7" fillId="0" borderId="19" xfId="0" applyFont="1" applyBorder="1"/>
    <xf numFmtId="0" fontId="7" fillId="0" borderId="19" xfId="0" applyFont="1" applyBorder="1" applyAlignment="1">
      <alignment wrapText="1"/>
    </xf>
    <xf numFmtId="0" fontId="6" fillId="0" borderId="20" xfId="0" applyFont="1" applyBorder="1"/>
    <xf numFmtId="0" fontId="10" fillId="0" borderId="20" xfId="0" applyFont="1" applyBorder="1"/>
    <xf numFmtId="0" fontId="7" fillId="2" borderId="1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2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L13" sqref="L13"/>
    </sheetView>
  </sheetViews>
  <sheetFormatPr defaultRowHeight="15" x14ac:dyDescent="0.25"/>
  <cols>
    <col min="1" max="1" width="7.85546875" customWidth="1"/>
    <col min="2" max="2" width="44.28515625" customWidth="1"/>
    <col min="3" max="3" width="10.7109375" customWidth="1"/>
    <col min="4" max="5" width="12.28515625" customWidth="1"/>
    <col min="6" max="6" width="11" customWidth="1"/>
    <col min="7" max="7" width="19.140625" customWidth="1"/>
    <col min="8" max="8" width="15.85546875" customWidth="1"/>
  </cols>
  <sheetData>
    <row r="1" spans="1:13" ht="25.5" customHeight="1" x14ac:dyDescent="0.25">
      <c r="A1" s="46" t="s">
        <v>42</v>
      </c>
      <c r="B1" s="46"/>
      <c r="C1" s="46"/>
      <c r="D1" s="46"/>
      <c r="E1" s="46"/>
      <c r="F1" s="46"/>
      <c r="G1" s="46"/>
      <c r="H1" s="46"/>
    </row>
    <row r="2" spans="1:13" ht="25.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</row>
    <row r="3" spans="1:13" ht="25.5" customHeight="1" thickBot="1" x14ac:dyDescent="0.3">
      <c r="A3" s="47" t="s">
        <v>1</v>
      </c>
      <c r="B3" s="47"/>
      <c r="C3" s="47"/>
      <c r="D3" s="47"/>
      <c r="E3" s="47"/>
      <c r="F3" s="47"/>
      <c r="G3" s="47"/>
      <c r="H3" s="1" t="s">
        <v>2</v>
      </c>
    </row>
    <row r="4" spans="1:13" ht="60.75" thickBot="1" x14ac:dyDescent="0.3">
      <c r="A4" s="42"/>
      <c r="B4" s="43" t="s">
        <v>3</v>
      </c>
      <c r="C4" s="44" t="s">
        <v>4</v>
      </c>
      <c r="D4" s="44" t="s">
        <v>5</v>
      </c>
      <c r="E4" s="44" t="s">
        <v>40</v>
      </c>
      <c r="F4" s="44" t="s">
        <v>6</v>
      </c>
      <c r="G4" s="44" t="s">
        <v>7</v>
      </c>
      <c r="H4" s="45" t="s">
        <v>8</v>
      </c>
    </row>
    <row r="5" spans="1:13" x14ac:dyDescent="0.25">
      <c r="A5" s="7">
        <v>6020</v>
      </c>
      <c r="B5" s="8" t="s">
        <v>9</v>
      </c>
      <c r="C5" s="9">
        <f>C6+C7+C8</f>
        <v>2800</v>
      </c>
      <c r="D5" s="9">
        <f>D6+D7+D8</f>
        <v>3360</v>
      </c>
      <c r="E5" s="9">
        <f>E6+E7+E8</f>
        <v>386.58800000000002</v>
      </c>
      <c r="F5" s="10"/>
      <c r="G5" s="10"/>
      <c r="H5" s="11"/>
    </row>
    <row r="6" spans="1:13" x14ac:dyDescent="0.25">
      <c r="A6" s="12">
        <v>6020100</v>
      </c>
      <c r="B6" s="13" t="s">
        <v>10</v>
      </c>
      <c r="C6" s="14">
        <v>1000</v>
      </c>
      <c r="D6" s="14">
        <f>C6*1.2</f>
        <v>1200</v>
      </c>
      <c r="E6" s="14">
        <f>139040/1000</f>
        <v>139.04</v>
      </c>
      <c r="F6" s="14" t="s">
        <v>11</v>
      </c>
      <c r="G6" s="15" t="s">
        <v>12</v>
      </c>
      <c r="H6" s="16" t="s">
        <v>13</v>
      </c>
    </row>
    <row r="7" spans="1:13" x14ac:dyDescent="0.25">
      <c r="A7" s="12">
        <v>6020200</v>
      </c>
      <c r="B7" s="13" t="s">
        <v>14</v>
      </c>
      <c r="C7" s="14">
        <v>800</v>
      </c>
      <c r="D7" s="14">
        <f t="shared" ref="D7:D8" si="0">C7*1.2</f>
        <v>960</v>
      </c>
      <c r="E7" s="14">
        <f>67200/1000</f>
        <v>67.2</v>
      </c>
      <c r="F7" s="14" t="s">
        <v>11</v>
      </c>
      <c r="G7" s="15" t="s">
        <v>12</v>
      </c>
      <c r="H7" s="16" t="s">
        <v>13</v>
      </c>
    </row>
    <row r="8" spans="1:13" x14ac:dyDescent="0.25">
      <c r="A8" s="12">
        <v>6020300</v>
      </c>
      <c r="B8" s="13" t="s">
        <v>15</v>
      </c>
      <c r="C8" s="14">
        <v>1000</v>
      </c>
      <c r="D8" s="14">
        <f t="shared" si="0"/>
        <v>1200</v>
      </c>
      <c r="E8" s="14">
        <f>180348/1000</f>
        <v>180.34800000000001</v>
      </c>
      <c r="F8" s="14" t="s">
        <v>11</v>
      </c>
      <c r="G8" s="15" t="s">
        <v>12</v>
      </c>
      <c r="H8" s="16" t="s">
        <v>13</v>
      </c>
    </row>
    <row r="9" spans="1:13" x14ac:dyDescent="0.25">
      <c r="A9" s="17">
        <v>6022</v>
      </c>
      <c r="B9" s="18" t="s">
        <v>16</v>
      </c>
      <c r="C9" s="9">
        <f>C10+C12+C11</f>
        <v>2300</v>
      </c>
      <c r="D9" s="9">
        <f>D10+D12+D11</f>
        <v>2760</v>
      </c>
      <c r="E9" s="9">
        <f>E10+E12+E11</f>
        <v>223.8</v>
      </c>
      <c r="F9" s="15"/>
      <c r="G9" s="15"/>
      <c r="H9" s="16"/>
    </row>
    <row r="10" spans="1:13" x14ac:dyDescent="0.25">
      <c r="A10" s="12">
        <v>6022003</v>
      </c>
      <c r="B10" s="13" t="s">
        <v>17</v>
      </c>
      <c r="C10" s="14">
        <v>800</v>
      </c>
      <c r="D10" s="14">
        <f>C10*1.2</f>
        <v>960</v>
      </c>
      <c r="E10" s="14">
        <f>172800/1000</f>
        <v>172.8</v>
      </c>
      <c r="F10" s="14" t="s">
        <v>11</v>
      </c>
      <c r="G10" s="15" t="s">
        <v>18</v>
      </c>
      <c r="H10" s="16" t="s">
        <v>13</v>
      </c>
    </row>
    <row r="11" spans="1:13" x14ac:dyDescent="0.25">
      <c r="A11" s="12">
        <v>6022009</v>
      </c>
      <c r="B11" s="13" t="s">
        <v>19</v>
      </c>
      <c r="C11" s="14">
        <v>500</v>
      </c>
      <c r="D11" s="14">
        <f>C11*1.2</f>
        <v>600</v>
      </c>
      <c r="E11" s="14"/>
      <c r="F11" s="14" t="s">
        <v>11</v>
      </c>
      <c r="G11" s="15" t="s">
        <v>12</v>
      </c>
      <c r="H11" s="16" t="s">
        <v>13</v>
      </c>
    </row>
    <row r="12" spans="1:13" x14ac:dyDescent="0.25">
      <c r="A12" s="12">
        <v>6022010</v>
      </c>
      <c r="B12" s="13" t="s">
        <v>20</v>
      </c>
      <c r="C12" s="14">
        <v>1000</v>
      </c>
      <c r="D12" s="14">
        <f>C12*1.2</f>
        <v>1200</v>
      </c>
      <c r="E12" s="14">
        <f>(35000+16000)/1000</f>
        <v>51</v>
      </c>
      <c r="F12" s="14" t="s">
        <v>11</v>
      </c>
      <c r="G12" s="15" t="s">
        <v>12</v>
      </c>
      <c r="H12" s="16" t="s">
        <v>13</v>
      </c>
    </row>
    <row r="13" spans="1:13" x14ac:dyDescent="0.25">
      <c r="A13" s="17">
        <v>6024</v>
      </c>
      <c r="B13" s="19" t="s">
        <v>21</v>
      </c>
      <c r="C13" s="20">
        <f>C14+C15</f>
        <v>11000</v>
      </c>
      <c r="D13" s="20">
        <f>D14+D15</f>
        <v>13200</v>
      </c>
      <c r="E13" s="20">
        <f>E14+E15</f>
        <v>1620.9389999999999</v>
      </c>
      <c r="F13" s="15"/>
      <c r="G13" s="15"/>
      <c r="H13" s="16"/>
    </row>
    <row r="14" spans="1:13" x14ac:dyDescent="0.25">
      <c r="A14" s="12">
        <v>60240</v>
      </c>
      <c r="B14" s="13" t="s">
        <v>22</v>
      </c>
      <c r="C14" s="14">
        <v>1000</v>
      </c>
      <c r="D14" s="14">
        <f>C14*1.2</f>
        <v>1200</v>
      </c>
      <c r="E14" s="14">
        <f>(106000+177070)/1000</f>
        <v>283.07</v>
      </c>
      <c r="F14" s="14" t="s">
        <v>11</v>
      </c>
      <c r="G14" s="15" t="s">
        <v>12</v>
      </c>
      <c r="H14" s="16" t="s">
        <v>13</v>
      </c>
    </row>
    <row r="15" spans="1:13" x14ac:dyDescent="0.25">
      <c r="A15" s="12">
        <v>60241</v>
      </c>
      <c r="B15" s="21" t="s">
        <v>23</v>
      </c>
      <c r="C15" s="14">
        <v>10000</v>
      </c>
      <c r="D15" s="14">
        <f>C15*1.2</f>
        <v>12000</v>
      </c>
      <c r="E15" s="14">
        <f>(819361+285154+233354)/1000</f>
        <v>1337.8689999999999</v>
      </c>
      <c r="F15" s="14" t="s">
        <v>11</v>
      </c>
      <c r="G15" s="15" t="s">
        <v>12</v>
      </c>
      <c r="H15" s="16" t="s">
        <v>13</v>
      </c>
    </row>
    <row r="16" spans="1:13" x14ac:dyDescent="0.25">
      <c r="A16" s="17">
        <v>6025</v>
      </c>
      <c r="B16" s="18" t="s">
        <v>24</v>
      </c>
      <c r="C16" s="20">
        <f>C17+C18</f>
        <v>2000</v>
      </c>
      <c r="D16" s="20">
        <f>D17+D18</f>
        <v>2400</v>
      </c>
      <c r="E16" s="20">
        <f>E17+E18</f>
        <v>85.92</v>
      </c>
      <c r="F16" s="15"/>
      <c r="G16" s="15"/>
      <c r="H16" s="16"/>
      <c r="M16" s="2"/>
    </row>
    <row r="17" spans="1:8" x14ac:dyDescent="0.25">
      <c r="A17" s="12">
        <v>6025200</v>
      </c>
      <c r="B17" s="13" t="s">
        <v>25</v>
      </c>
      <c r="C17" s="14">
        <v>1000</v>
      </c>
      <c r="D17" s="14">
        <f>C17*1.2</f>
        <v>1200</v>
      </c>
      <c r="E17" s="14"/>
      <c r="F17" s="14" t="s">
        <v>11</v>
      </c>
      <c r="G17" s="15" t="s">
        <v>12</v>
      </c>
      <c r="H17" s="16" t="s">
        <v>13</v>
      </c>
    </row>
    <row r="18" spans="1:8" x14ac:dyDescent="0.25">
      <c r="A18" s="22">
        <v>6025800</v>
      </c>
      <c r="B18" s="13" t="s">
        <v>26</v>
      </c>
      <c r="C18" s="14">
        <v>1000</v>
      </c>
      <c r="D18" s="14">
        <f>C18*1.2</f>
        <v>1200</v>
      </c>
      <c r="E18" s="14">
        <f>85920/1000</f>
        <v>85.92</v>
      </c>
      <c r="F18" s="14" t="s">
        <v>11</v>
      </c>
      <c r="G18" s="15" t="s">
        <v>12</v>
      </c>
      <c r="H18" s="16" t="s">
        <v>13</v>
      </c>
    </row>
    <row r="19" spans="1:8" x14ac:dyDescent="0.25">
      <c r="A19" s="17">
        <v>6029</v>
      </c>
      <c r="B19" s="23" t="s">
        <v>27</v>
      </c>
      <c r="C19" s="24">
        <f>C20</f>
        <v>1000</v>
      </c>
      <c r="D19" s="24">
        <f>D20</f>
        <v>1200</v>
      </c>
      <c r="E19" s="24">
        <f>E20</f>
        <v>686.64</v>
      </c>
      <c r="F19" s="14"/>
      <c r="G19" s="25"/>
      <c r="H19" s="26"/>
    </row>
    <row r="20" spans="1:8" ht="15.75" thickBot="1" x14ac:dyDescent="0.3">
      <c r="A20" s="27">
        <v>6029099</v>
      </c>
      <c r="B20" s="28" t="s">
        <v>28</v>
      </c>
      <c r="C20" s="29">
        <v>1000</v>
      </c>
      <c r="D20" s="29">
        <f>C20*1.2</f>
        <v>1200</v>
      </c>
      <c r="E20" s="29">
        <f>(632640+54000)/1000</f>
        <v>686.64</v>
      </c>
      <c r="F20" s="14" t="s">
        <v>11</v>
      </c>
      <c r="G20" s="29" t="s">
        <v>12</v>
      </c>
      <c r="H20" s="16" t="s">
        <v>13</v>
      </c>
    </row>
    <row r="21" spans="1:8" ht="30" customHeight="1" thickBot="1" x14ac:dyDescent="0.3">
      <c r="A21" s="30"/>
      <c r="B21" s="31" t="s">
        <v>29</v>
      </c>
      <c r="C21" s="32">
        <f>C5+C9+C13+C16+C19</f>
        <v>19100</v>
      </c>
      <c r="D21" s="32">
        <f>D5+D9+D13+D16+D19</f>
        <v>22920</v>
      </c>
      <c r="E21" s="32">
        <f>E5+E9+E13+E16+E19</f>
        <v>3003.8869999999997</v>
      </c>
      <c r="F21" s="32" t="s">
        <v>30</v>
      </c>
      <c r="G21" s="32"/>
      <c r="H21" s="33"/>
    </row>
    <row r="22" spans="1:8" x14ac:dyDescent="0.25">
      <c r="A22" s="34"/>
      <c r="B22" s="35"/>
      <c r="C22" s="35"/>
      <c r="D22" s="35"/>
      <c r="E22" s="35"/>
      <c r="F22" s="34"/>
      <c r="G22" s="36"/>
      <c r="H22" s="36"/>
    </row>
    <row r="23" spans="1:8" ht="15.75" x14ac:dyDescent="0.25">
      <c r="A23" s="3" t="s">
        <v>31</v>
      </c>
      <c r="B23" s="6"/>
      <c r="C23" s="6"/>
      <c r="D23" s="6"/>
      <c r="E23" s="6"/>
      <c r="F23" s="3" t="s">
        <v>32</v>
      </c>
      <c r="G23" s="36"/>
      <c r="H23" s="36"/>
    </row>
    <row r="24" spans="1:8" ht="15.75" x14ac:dyDescent="0.25">
      <c r="A24" s="6" t="s">
        <v>33</v>
      </c>
      <c r="B24" s="6"/>
      <c r="C24" s="6"/>
      <c r="D24" s="6"/>
      <c r="E24" s="6"/>
      <c r="F24" s="6" t="s">
        <v>34</v>
      </c>
      <c r="G24" s="36"/>
      <c r="H24" s="36"/>
    </row>
    <row r="25" spans="1:8" ht="15.75" x14ac:dyDescent="0.25">
      <c r="A25" s="6" t="s">
        <v>35</v>
      </c>
      <c r="B25" s="6"/>
      <c r="C25" s="6"/>
      <c r="D25" s="6"/>
      <c r="E25" s="6"/>
      <c r="F25" s="6"/>
      <c r="G25" s="36"/>
      <c r="H25" s="36"/>
    </row>
    <row r="26" spans="1:8" ht="15.75" x14ac:dyDescent="0.25">
      <c r="A26" s="6" t="s">
        <v>36</v>
      </c>
      <c r="B26" s="6"/>
      <c r="C26" s="6"/>
      <c r="D26" s="6"/>
      <c r="E26" s="6"/>
      <c r="F26" s="6"/>
      <c r="G26" s="36"/>
      <c r="H26" s="36"/>
    </row>
    <row r="27" spans="1:8" ht="15.75" x14ac:dyDescent="0.25">
      <c r="A27" s="6" t="s">
        <v>41</v>
      </c>
      <c r="B27" s="36"/>
      <c r="C27" s="37"/>
      <c r="D27" s="36"/>
      <c r="E27" s="36"/>
      <c r="F27" s="36"/>
      <c r="G27" s="36"/>
      <c r="H27" s="36"/>
    </row>
    <row r="28" spans="1:8" x14ac:dyDescent="0.25">
      <c r="A28" s="36"/>
      <c r="B28" s="36"/>
      <c r="C28" s="36"/>
      <c r="D28" s="36"/>
      <c r="E28" s="36"/>
      <c r="F28" s="36"/>
      <c r="G28" s="36"/>
      <c r="H28" s="36"/>
    </row>
    <row r="29" spans="1:8" x14ac:dyDescent="0.25">
      <c r="A29" s="36"/>
      <c r="B29" s="36"/>
      <c r="C29" s="36"/>
      <c r="D29" s="36"/>
      <c r="E29" s="36"/>
      <c r="F29" s="36"/>
      <c r="G29" s="36"/>
      <c r="H29" s="36"/>
    </row>
  </sheetData>
  <mergeCells count="3">
    <mergeCell ref="A1:H1"/>
    <mergeCell ref="A2:H2"/>
    <mergeCell ref="A3:G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7" sqref="E7"/>
    </sheetView>
  </sheetViews>
  <sheetFormatPr defaultRowHeight="15" x14ac:dyDescent="0.25"/>
  <cols>
    <col min="1" max="1" width="7.85546875" customWidth="1"/>
    <col min="2" max="2" width="42" customWidth="1"/>
    <col min="3" max="3" width="11.42578125" customWidth="1"/>
    <col min="4" max="5" width="11.85546875" customWidth="1"/>
    <col min="6" max="6" width="13.85546875" customWidth="1"/>
    <col min="7" max="8" width="17" customWidth="1"/>
  </cols>
  <sheetData>
    <row r="1" spans="1:8" ht="25.5" customHeight="1" x14ac:dyDescent="0.25">
      <c r="A1" s="46" t="s">
        <v>42</v>
      </c>
      <c r="B1" s="46"/>
      <c r="C1" s="46"/>
      <c r="D1" s="46"/>
      <c r="E1" s="46"/>
      <c r="F1" s="46"/>
      <c r="G1" s="46"/>
      <c r="H1" s="46"/>
    </row>
    <row r="2" spans="1:8" ht="25.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</row>
    <row r="3" spans="1:8" ht="25.5" customHeight="1" thickBot="1" x14ac:dyDescent="0.3">
      <c r="B3" s="1" t="s">
        <v>37</v>
      </c>
      <c r="C3" s="1"/>
      <c r="D3" s="1"/>
      <c r="E3" s="1"/>
      <c r="F3" s="1"/>
      <c r="G3" s="1"/>
      <c r="H3" s="1" t="s">
        <v>2</v>
      </c>
    </row>
    <row r="4" spans="1:8" ht="60.75" thickBot="1" x14ac:dyDescent="0.3">
      <c r="A4" s="42"/>
      <c r="B4" s="43" t="s">
        <v>3</v>
      </c>
      <c r="C4" s="44" t="s">
        <v>4</v>
      </c>
      <c r="D4" s="44" t="s">
        <v>5</v>
      </c>
      <c r="E4" s="44" t="s">
        <v>40</v>
      </c>
      <c r="F4" s="44" t="s">
        <v>6</v>
      </c>
      <c r="G4" s="44" t="s">
        <v>7</v>
      </c>
      <c r="H4" s="45" t="s">
        <v>8</v>
      </c>
    </row>
    <row r="5" spans="1:8" ht="23.25" customHeight="1" x14ac:dyDescent="0.25">
      <c r="A5" s="38">
        <v>2318</v>
      </c>
      <c r="B5" s="39" t="s">
        <v>38</v>
      </c>
      <c r="C5" s="9">
        <f>C6</f>
        <v>1000</v>
      </c>
      <c r="D5" s="9">
        <f>D6</f>
        <v>1200</v>
      </c>
      <c r="E5" s="9">
        <f>E6</f>
        <v>372</v>
      </c>
      <c r="F5" s="10"/>
      <c r="G5" s="10"/>
      <c r="H5" s="11"/>
    </row>
    <row r="6" spans="1:8" ht="28.5" customHeight="1" thickBot="1" x14ac:dyDescent="0.3">
      <c r="A6" s="40">
        <v>23180</v>
      </c>
      <c r="B6" s="41" t="s">
        <v>39</v>
      </c>
      <c r="C6" s="14">
        <v>1000</v>
      </c>
      <c r="D6" s="14">
        <f>C6*1.2</f>
        <v>1200</v>
      </c>
      <c r="E6" s="14">
        <f>372000/1000</f>
        <v>372</v>
      </c>
      <c r="F6" s="14" t="s">
        <v>11</v>
      </c>
      <c r="G6" s="15" t="s">
        <v>12</v>
      </c>
      <c r="H6" s="16" t="s">
        <v>13</v>
      </c>
    </row>
    <row r="7" spans="1:8" ht="30" customHeight="1" thickBot="1" x14ac:dyDescent="0.3">
      <c r="A7" s="30"/>
      <c r="B7" s="31" t="s">
        <v>29</v>
      </c>
      <c r="C7" s="32">
        <f>C5</f>
        <v>1000</v>
      </c>
      <c r="D7" s="32">
        <f>D5</f>
        <v>1200</v>
      </c>
      <c r="E7" s="32">
        <f>E5</f>
        <v>372</v>
      </c>
      <c r="F7" s="32" t="s">
        <v>30</v>
      </c>
      <c r="G7" s="32"/>
      <c r="H7" s="33"/>
    </row>
    <row r="8" spans="1:8" ht="15.75" x14ac:dyDescent="0.25">
      <c r="A8" s="3"/>
      <c r="B8" s="4"/>
      <c r="C8" s="4"/>
      <c r="D8" s="4"/>
      <c r="E8" s="4"/>
      <c r="F8" s="5"/>
    </row>
    <row r="9" spans="1:8" ht="15.75" x14ac:dyDescent="0.25">
      <c r="A9" s="3" t="s">
        <v>31</v>
      </c>
      <c r="B9" s="6"/>
      <c r="C9" s="6"/>
      <c r="D9" s="6"/>
      <c r="E9" s="6"/>
      <c r="F9" s="3" t="s">
        <v>32</v>
      </c>
      <c r="G9" s="36"/>
    </row>
    <row r="10" spans="1:8" ht="15.75" x14ac:dyDescent="0.25">
      <c r="A10" s="6" t="s">
        <v>33</v>
      </c>
      <c r="B10" s="6"/>
      <c r="C10" s="6"/>
      <c r="D10" s="6"/>
      <c r="E10" s="6"/>
      <c r="F10" s="6" t="s">
        <v>34</v>
      </c>
      <c r="G10" s="36"/>
    </row>
    <row r="11" spans="1:8" ht="15.75" x14ac:dyDescent="0.25">
      <c r="A11" s="6" t="s">
        <v>35</v>
      </c>
      <c r="B11" s="6"/>
      <c r="C11" s="6"/>
      <c r="D11" s="6"/>
      <c r="E11" s="6"/>
      <c r="F11" s="6"/>
      <c r="G11" s="36"/>
    </row>
    <row r="12" spans="1:8" ht="15.75" x14ac:dyDescent="0.25">
      <c r="A12" s="6" t="s">
        <v>36</v>
      </c>
      <c r="B12" s="6"/>
      <c r="C12" s="6"/>
      <c r="D12" s="6"/>
      <c r="E12" s="6"/>
      <c r="F12" s="6"/>
      <c r="G12" s="36"/>
    </row>
  </sheetData>
  <mergeCells count="2">
    <mergeCell ref="A1:H1"/>
    <mergeCell ref="A2:H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Realizuar 602  </vt:lpstr>
      <vt:lpstr>Realizuar 231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2022-01-27T14:58:09Z</cp:lastPrinted>
  <dcterms:created xsi:type="dcterms:W3CDTF">2022-01-17T14:34:37Z</dcterms:created>
  <dcterms:modified xsi:type="dcterms:W3CDTF">2024-03-20T11:25:53Z</dcterms:modified>
</cp:coreProperties>
</file>